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sonrn\OneDrive - US Army\DASA-CE Share\CEU\Efforts\Reimbursable Rates\FY25\FY25 Aviation\Analysis\"/>
    </mc:Choice>
  </mc:AlternateContent>
  <xr:revisionPtr revIDLastSave="0" documentId="13_ncr:1_{2E876CA3-9C47-488C-A92F-46A4A3282DE1}" xr6:coauthVersionLast="47" xr6:coauthVersionMax="47" xr10:uidLastSave="{00000000-0000-0000-0000-000000000000}"/>
  <bookViews>
    <workbookView xWindow="-110" yWindow="-110" windowWidth="19420" windowHeight="10300" xr2:uid="{5F401A30-F011-45A7-8595-C797659DE2F2}"/>
  </bookViews>
  <sheets>
    <sheet name="FY25 Army Aviation Reimb Rates" sheetId="1" r:id="rId1"/>
    <sheet name="FY25 O&amp;M Breakout" sheetId="2" r:id="rId2"/>
    <sheet name="FY25 RW MilPers" sheetId="3" r:id="rId3"/>
    <sheet name="FY25 RW MilPersFMS" sheetId="8" r:id="rId4"/>
    <sheet name="FY25 FW MilPers" sheetId="6" r:id="rId5"/>
    <sheet name="FY25 FW MilPersFMS" sheetId="7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8" l="1"/>
  <c r="D3" i="8"/>
  <c r="D4" i="8" s="1"/>
  <c r="D26" i="8" s="1"/>
  <c r="C3" i="8"/>
  <c r="B3" i="8"/>
  <c r="B4" i="8" s="1"/>
  <c r="D14" i="8" l="1"/>
  <c r="D18" i="8"/>
  <c r="D11" i="8"/>
  <c r="D19" i="8"/>
  <c r="D12" i="8"/>
  <c r="D20" i="8"/>
  <c r="D23" i="8"/>
  <c r="D10" i="8"/>
  <c r="D27" i="8"/>
  <c r="D13" i="8"/>
  <c r="D22" i="8"/>
  <c r="D16" i="8"/>
  <c r="D25" i="8"/>
  <c r="D15" i="8"/>
  <c r="D24" i="8"/>
  <c r="D9" i="8"/>
  <c r="D17" i="8"/>
</calcChain>
</file>

<file path=xl/sharedStrings.xml><?xml version="1.0" encoding="utf-8"?>
<sst xmlns="http://schemas.openxmlformats.org/spreadsheetml/2006/main" count="176" uniqueCount="70">
  <si>
    <t>Aircraft</t>
  </si>
  <si>
    <t>DoD</t>
  </si>
  <si>
    <t>Federal Agency</t>
  </si>
  <si>
    <t>FMS</t>
  </si>
  <si>
    <t>All Other Users</t>
  </si>
  <si>
    <t>O&amp;M</t>
  </si>
  <si>
    <t>MilPers</t>
  </si>
  <si>
    <t>Total</t>
  </si>
  <si>
    <t>MilPersFMS</t>
  </si>
  <si>
    <t>Asset Utl 4%</t>
  </si>
  <si>
    <t xml:space="preserve">AH-64D                     </t>
  </si>
  <si>
    <t xml:space="preserve">AH-64E                        </t>
  </si>
  <si>
    <t xml:space="preserve">CH-47D                        </t>
  </si>
  <si>
    <t xml:space="preserve">CH-47F                   </t>
  </si>
  <si>
    <t xml:space="preserve">UH-60A                        </t>
  </si>
  <si>
    <t xml:space="preserve">UH-60L                        </t>
  </si>
  <si>
    <t>UH-60M</t>
  </si>
  <si>
    <t>UH-72A</t>
  </si>
  <si>
    <t>AH/MH-6M</t>
  </si>
  <si>
    <t>MH-60M</t>
  </si>
  <si>
    <t>MH-47G</t>
  </si>
  <si>
    <t xml:space="preserve">FY25 Army Rotary Wing Aviation Reimbursable Rates </t>
  </si>
  <si>
    <t>RC 12</t>
  </si>
  <si>
    <t>C-12</t>
  </si>
  <si>
    <t>C-26</t>
  </si>
  <si>
    <t>C-37</t>
  </si>
  <si>
    <t>UC-35</t>
  </si>
  <si>
    <t xml:space="preserve">ARL (EO-5) </t>
  </si>
  <si>
    <t>FY25 Army Fixed Wing Aviation Reimbursable Rates</t>
  </si>
  <si>
    <t>Hourly Rate</t>
  </si>
  <si>
    <t>E-5</t>
  </si>
  <si>
    <t>E-6</t>
  </si>
  <si>
    <t>WO-2</t>
  </si>
  <si>
    <t>WO-3</t>
  </si>
  <si>
    <t>Average</t>
  </si>
  <si>
    <t>Crew Size</t>
  </si>
  <si>
    <t>WO</t>
  </si>
  <si>
    <t>Enlisted</t>
  </si>
  <si>
    <t>Hourly Cost</t>
  </si>
  <si>
    <t>C-20</t>
  </si>
  <si>
    <t>C-23</t>
  </si>
  <si>
    <t>DHC-7</t>
  </si>
  <si>
    <t>Crew</t>
  </si>
  <si>
    <t>AH-64A</t>
  </si>
  <si>
    <t>AH-64D</t>
  </si>
  <si>
    <t>CH-47D</t>
  </si>
  <si>
    <t>CH-47F</t>
  </si>
  <si>
    <t>OH-58C</t>
  </si>
  <si>
    <t>OH-58D</t>
  </si>
  <si>
    <t>TH-67</t>
  </si>
  <si>
    <t>UH-1H</t>
  </si>
  <si>
    <t>UH-60A</t>
  </si>
  <si>
    <t>UH-60L</t>
  </si>
  <si>
    <t>LUH</t>
  </si>
  <si>
    <t>A/MH-6M</t>
  </si>
  <si>
    <t>MH-60K</t>
  </si>
  <si>
    <t>MH-60L</t>
  </si>
  <si>
    <t>MH-47E</t>
  </si>
  <si>
    <t xml:space="preserve">FY25 O&amp;M </t>
  </si>
  <si>
    <t>Fuel</t>
  </si>
  <si>
    <t>DLR</t>
  </si>
  <si>
    <t>Consumables</t>
  </si>
  <si>
    <t>Depot</t>
  </si>
  <si>
    <t>Other(CLS)</t>
  </si>
  <si>
    <t>AH-64E</t>
  </si>
  <si>
    <t xml:space="preserve"> $-   </t>
  </si>
  <si>
    <t>Helicopters</t>
  </si>
  <si>
    <t>Fixed Wing</t>
  </si>
  <si>
    <t>O&amp;M $/Hr ($FY25)</t>
  </si>
  <si>
    <t>ARL (EO-5)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</si>
</sst>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0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8">
    <xf numFmtId="0" fontId="0" fillId="0" borderId="0" xfId="0"/>
    <xf numFmtId="0" fontId="4" fillId="0" borderId="1" xfId="0" applyFont="1" applyBorder="1" applyAlignment="1">
      <alignment horizontal="center"/>
    </xf>
    <xf numFmtId="0" fontId="5" fillId="0" borderId="3" xfId="0" applyFont="1" applyBorder="1" applyAlignment="1">
      <alignment wrapText="1"/>
    </xf>
    <xf numFmtId="0" fontId="5" fillId="2" borderId="3" xfId="0" applyFont="1" applyFill="1" applyBorder="1" applyAlignment="1">
      <alignment wrapText="1"/>
    </xf>
    <xf numFmtId="0" fontId="5" fillId="0" borderId="4" xfId="0" applyFont="1" applyBorder="1" applyAlignment="1">
      <alignment wrapText="1"/>
    </xf>
    <xf numFmtId="0" fontId="4" fillId="0" borderId="5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4" fillId="0" borderId="6" xfId="0" applyFont="1" applyBorder="1" applyAlignment="1">
      <alignment horizontal="center"/>
    </xf>
    <xf numFmtId="6" fontId="4" fillId="0" borderId="7" xfId="0" applyNumberFormat="1" applyFont="1" applyBorder="1"/>
    <xf numFmtId="6" fontId="4" fillId="2" borderId="7" xfId="0" applyNumberFormat="1" applyFont="1" applyFill="1" applyBorder="1"/>
    <xf numFmtId="6" fontId="4" fillId="0" borderId="8" xfId="0" applyNumberFormat="1" applyFont="1" applyBorder="1"/>
    <xf numFmtId="6" fontId="4" fillId="0" borderId="6" xfId="0" applyNumberFormat="1" applyFont="1" applyBorder="1"/>
    <xf numFmtId="6" fontId="4" fillId="0" borderId="9" xfId="0" applyNumberFormat="1" applyFont="1" applyBorder="1"/>
    <xf numFmtId="6" fontId="4" fillId="0" borderId="10" xfId="0" applyNumberFormat="1" applyFont="1" applyBorder="1"/>
    <xf numFmtId="164" fontId="0" fillId="2" borderId="18" xfId="1" applyNumberFormat="1" applyFont="1" applyFill="1" applyBorder="1"/>
    <xf numFmtId="164" fontId="0" fillId="2" borderId="0" xfId="1" applyNumberFormat="1" applyFont="1" applyFill="1" applyBorder="1"/>
    <xf numFmtId="0" fontId="0" fillId="0" borderId="22" xfId="0" applyBorder="1"/>
    <xf numFmtId="164" fontId="0" fillId="2" borderId="23" xfId="1" applyNumberFormat="1" applyFont="1" applyFill="1" applyBorder="1"/>
    <xf numFmtId="164" fontId="0" fillId="2" borderId="24" xfId="1" applyNumberFormat="1" applyFont="1" applyFill="1" applyBorder="1"/>
    <xf numFmtId="164" fontId="0" fillId="2" borderId="25" xfId="1" applyNumberFormat="1" applyFont="1" applyFill="1" applyBorder="1"/>
    <xf numFmtId="164" fontId="0" fillId="2" borderId="26" xfId="1" applyNumberFormat="1" applyFont="1" applyFill="1" applyBorder="1"/>
    <xf numFmtId="164" fontId="0" fillId="2" borderId="27" xfId="1" applyNumberFormat="1" applyFont="1" applyFill="1" applyBorder="1"/>
    <xf numFmtId="0" fontId="4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0" fillId="0" borderId="33" xfId="0" applyBorder="1"/>
    <xf numFmtId="164" fontId="0" fillId="2" borderId="39" xfId="1" applyNumberFormat="1" applyFont="1" applyFill="1" applyBorder="1"/>
    <xf numFmtId="164" fontId="0" fillId="2" borderId="40" xfId="1" applyNumberFormat="1" applyFont="1" applyFill="1" applyBorder="1"/>
    <xf numFmtId="164" fontId="0" fillId="2" borderId="22" xfId="1" applyNumberFormat="1" applyFont="1" applyFill="1" applyBorder="1"/>
    <xf numFmtId="164" fontId="0" fillId="2" borderId="41" xfId="1" applyNumberFormat="1" applyFont="1" applyFill="1" applyBorder="1"/>
    <xf numFmtId="164" fontId="0" fillId="2" borderId="42" xfId="1" applyNumberFormat="1" applyFont="1" applyFill="1" applyBorder="1"/>
    <xf numFmtId="0" fontId="5" fillId="0" borderId="43" xfId="0" applyFont="1" applyBorder="1" applyAlignment="1">
      <alignment wrapText="1"/>
    </xf>
    <xf numFmtId="0" fontId="4" fillId="0" borderId="44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164" fontId="0" fillId="0" borderId="16" xfId="0" applyNumberFormat="1" applyBorder="1"/>
    <xf numFmtId="164" fontId="0" fillId="0" borderId="21" xfId="0" applyNumberFormat="1" applyBorder="1" applyAlignment="1">
      <alignment horizontal="left"/>
    </xf>
    <xf numFmtId="164" fontId="0" fillId="0" borderId="36" xfId="0" applyNumberFormat="1" applyBorder="1" applyAlignment="1">
      <alignment horizontal="center"/>
    </xf>
    <xf numFmtId="164" fontId="0" fillId="0" borderId="37" xfId="0" applyNumberFormat="1" applyBorder="1" applyAlignment="1">
      <alignment horizontal="center"/>
    </xf>
    <xf numFmtId="164" fontId="0" fillId="0" borderId="34" xfId="0" applyNumberFormat="1" applyBorder="1" applyAlignment="1">
      <alignment horizontal="left"/>
    </xf>
    <xf numFmtId="164" fontId="0" fillId="0" borderId="35" xfId="0" applyNumberFormat="1" applyBorder="1" applyAlignment="1">
      <alignment horizontal="left"/>
    </xf>
    <xf numFmtId="164" fontId="0" fillId="0" borderId="15" xfId="0" applyNumberFormat="1" applyBorder="1"/>
    <xf numFmtId="164" fontId="0" fillId="0" borderId="17" xfId="0" applyNumberFormat="1" applyBorder="1"/>
    <xf numFmtId="0" fontId="6" fillId="0" borderId="0" xfId="0" applyFont="1"/>
    <xf numFmtId="0" fontId="7" fillId="0" borderId="0" xfId="0" applyFont="1"/>
    <xf numFmtId="44" fontId="6" fillId="0" borderId="0" xfId="1" applyFont="1" applyFill="1" applyBorder="1"/>
    <xf numFmtId="0" fontId="7" fillId="0" borderId="12" xfId="0" applyFont="1" applyBorder="1"/>
    <xf numFmtId="0" fontId="7" fillId="0" borderId="14" xfId="0" applyFont="1" applyBorder="1"/>
    <xf numFmtId="0" fontId="7" fillId="0" borderId="15" xfId="0" applyFont="1" applyBorder="1"/>
    <xf numFmtId="0" fontId="7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5" fillId="0" borderId="15" xfId="0" applyFont="1" applyBorder="1" applyAlignment="1">
      <alignment wrapText="1"/>
    </xf>
    <xf numFmtId="0" fontId="6" fillId="0" borderId="16" xfId="0" applyFont="1" applyBorder="1"/>
    <xf numFmtId="44" fontId="6" fillId="0" borderId="17" xfId="0" applyNumberFormat="1" applyFont="1" applyBorder="1"/>
    <xf numFmtId="0" fontId="7" fillId="0" borderId="18" xfId="0" applyFont="1" applyBorder="1"/>
    <xf numFmtId="0" fontId="6" fillId="0" borderId="41" xfId="0" applyFont="1" applyBorder="1"/>
    <xf numFmtId="44" fontId="6" fillId="0" borderId="42" xfId="0" applyNumberFormat="1" applyFont="1" applyBorder="1"/>
    <xf numFmtId="0" fontId="9" fillId="0" borderId="0" xfId="0" applyFont="1"/>
    <xf numFmtId="0" fontId="9" fillId="0" borderId="12" xfId="0" applyFont="1" applyBorder="1"/>
    <xf numFmtId="0" fontId="9" fillId="0" borderId="14" xfId="0" applyFont="1" applyBorder="1"/>
    <xf numFmtId="0" fontId="9" fillId="0" borderId="15" xfId="0" applyFont="1" applyBorder="1"/>
    <xf numFmtId="0" fontId="9" fillId="0" borderId="16" xfId="0" applyFont="1" applyBorder="1" applyAlignment="1">
      <alignment horizontal="center"/>
    </xf>
    <xf numFmtId="0" fontId="0" fillId="0" borderId="16" xfId="0" applyBorder="1"/>
    <xf numFmtId="44" fontId="0" fillId="0" borderId="17" xfId="0" applyNumberFormat="1" applyBorder="1"/>
    <xf numFmtId="0" fontId="9" fillId="0" borderId="18" xfId="0" applyFont="1" applyBorder="1"/>
    <xf numFmtId="0" fontId="0" fillId="0" borderId="41" xfId="0" applyBorder="1"/>
    <xf numFmtId="44" fontId="0" fillId="0" borderId="42" xfId="0" applyNumberFormat="1" applyBorder="1"/>
    <xf numFmtId="165" fontId="0" fillId="0" borderId="0" xfId="1" applyNumberFormat="1" applyFont="1"/>
    <xf numFmtId="44" fontId="0" fillId="0" borderId="16" xfId="1" applyFont="1" applyBorder="1"/>
    <xf numFmtId="44" fontId="0" fillId="0" borderId="0" xfId="1" applyFont="1" applyAlignment="1">
      <alignment horizontal="center"/>
    </xf>
    <xf numFmtId="0" fontId="0" fillId="0" borderId="16" xfId="0" applyBorder="1" applyAlignment="1">
      <alignment horizontal="center"/>
    </xf>
    <xf numFmtId="0" fontId="2" fillId="0" borderId="16" xfId="0" applyFont="1" applyBorder="1" applyAlignment="1">
      <alignment horizontal="center"/>
    </xf>
    <xf numFmtId="44" fontId="0" fillId="0" borderId="16" xfId="1" applyFont="1" applyBorder="1" applyAlignment="1">
      <alignment horizontal="right"/>
    </xf>
    <xf numFmtId="8" fontId="0" fillId="0" borderId="0" xfId="0" applyNumberFormat="1"/>
    <xf numFmtId="0" fontId="0" fillId="0" borderId="0" xfId="0"/>
    <xf numFmtId="0" fontId="9" fillId="0" borderId="16" xfId="0" applyFont="1" applyBorder="1"/>
    <xf numFmtId="0" fontId="8" fillId="0" borderId="16" xfId="0" applyFont="1" applyBorder="1" applyAlignment="1">
      <alignment horizontal="center"/>
    </xf>
    <xf numFmtId="0" fontId="5" fillId="0" borderId="16" xfId="0" applyFont="1" applyBorder="1"/>
    <xf numFmtId="8" fontId="9" fillId="0" borderId="16" xfId="0" applyNumberFormat="1" applyFont="1" applyBorder="1"/>
    <xf numFmtId="0" fontId="9" fillId="0" borderId="30" xfId="0" applyFont="1" applyBorder="1"/>
    <xf numFmtId="0" fontId="9" fillId="0" borderId="31" xfId="0" applyFont="1" applyBorder="1"/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5" xfId="0" applyBorder="1"/>
    <xf numFmtId="44" fontId="0" fillId="0" borderId="17" xfId="1" applyFont="1" applyBorder="1"/>
    <xf numFmtId="0" fontId="0" fillId="0" borderId="18" xfId="0" applyBorder="1"/>
    <xf numFmtId="44" fontId="0" fillId="0" borderId="41" xfId="1" applyFont="1" applyBorder="1"/>
    <xf numFmtId="44" fontId="0" fillId="0" borderId="42" xfId="1" applyFont="1" applyBorder="1"/>
    <xf numFmtId="0" fontId="0" fillId="0" borderId="17" xfId="0" applyBorder="1"/>
    <xf numFmtId="164" fontId="2" fillId="0" borderId="47" xfId="0" applyNumberFormat="1" applyFont="1" applyBorder="1" applyAlignment="1">
      <alignment horizontal="center"/>
    </xf>
    <xf numFmtId="164" fontId="2" fillId="0" borderId="48" xfId="0" applyNumberFormat="1" applyFont="1" applyBorder="1" applyAlignment="1">
      <alignment horizontal="center"/>
    </xf>
    <xf numFmtId="164" fontId="2" fillId="0" borderId="49" xfId="0" applyNumberFormat="1" applyFont="1" applyBorder="1" applyAlignment="1">
      <alignment horizontal="center"/>
    </xf>
    <xf numFmtId="164" fontId="0" fillId="0" borderId="37" xfId="0" applyNumberFormat="1" applyBorder="1" applyAlignment="1">
      <alignment horizontal="center"/>
    </xf>
    <xf numFmtId="164" fontId="0" fillId="0" borderId="38" xfId="0" applyNumberForma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35" xfId="0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16" xfId="0" applyBorder="1" applyAlignment="1">
      <alignment horizontal="center"/>
    </xf>
    <xf numFmtId="8" fontId="0" fillId="0" borderId="0" xfId="0" applyNumberFormat="1"/>
    <xf numFmtId="0" fontId="0" fillId="0" borderId="0" xfId="0"/>
    <xf numFmtId="0" fontId="9" fillId="0" borderId="30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44" fontId="6" fillId="0" borderId="0" xfId="1" applyFont="1" applyFill="1" applyBorder="1" applyAlignment="1">
      <alignment horizontal="center"/>
    </xf>
    <xf numFmtId="0" fontId="8" fillId="0" borderId="13" xfId="0" applyFont="1" applyBorder="1" applyAlignment="1">
      <alignment horizontal="center"/>
    </xf>
    <xf numFmtId="44" fontId="0" fillId="0" borderId="0" xfId="1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rmyeitaas.sharepoint-mil.us/sites/ASA-FMC-CE/DASACE%20Share/CEU/Efforts/Reimbursable%20Rates/FY25/FY25%20Aviation/Analysis/FY25%20Rotary%20Wing%20Reimbursable%20Rates%20Final%2010_10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Y25 Summary"/>
      <sheetName val="FY24 O&amp;M Comparison"/>
      <sheetName val="FY25 O&amp;M vs FY24 O&amp;M"/>
      <sheetName val="FY25 O&amp;M backup"/>
      <sheetName val="FY25 Rep Con POM25_Summerlock"/>
      <sheetName val="FY25 Other(CLS) Summary"/>
      <sheetName val="work24"/>
      <sheetName val="Depot_contour export_calculated"/>
      <sheetName val="FY24 Depot Inflated FY25"/>
      <sheetName val="FY25 Fuel lin2025_pom2025"/>
      <sheetName val="FY25 USASOC Org Comm'l POL "/>
      <sheetName val="FY25 USASOC Org CommL Ratios"/>
      <sheetName val="FY25 MilPers"/>
      <sheetName val="FY25 MilPersFMS"/>
      <sheetName val="FY25 Personnel Rates"/>
      <sheetName val="FY24 OMA Inflation IDX BY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F5">
            <v>112.16613461538461</v>
          </cell>
        </row>
        <row r="6">
          <cell r="F6">
            <v>92.443586538461531</v>
          </cell>
        </row>
        <row r="7">
          <cell r="F7">
            <v>74.500644230769225</v>
          </cell>
        </row>
        <row r="8">
          <cell r="F8">
            <v>62.135480769230767</v>
          </cell>
        </row>
      </sheetData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FB18A-E21E-4C58-AF23-E53EA2FB74E0}">
  <dimension ref="A1:M26"/>
  <sheetViews>
    <sheetView tabSelected="1" workbookViewId="0">
      <selection activeCell="L7" sqref="L7"/>
    </sheetView>
  </sheetViews>
  <sheetFormatPr defaultRowHeight="14.5" x14ac:dyDescent="0.35"/>
  <cols>
    <col min="1" max="1" width="11.36328125" bestFit="1" customWidth="1"/>
    <col min="7" max="7" width="10.7265625" customWidth="1"/>
    <col min="11" max="11" width="11.6328125" customWidth="1"/>
    <col min="12" max="12" width="12.26953125" bestFit="1" customWidth="1"/>
  </cols>
  <sheetData>
    <row r="1" spans="1:12" ht="15" thickBot="1" x14ac:dyDescent="0.4">
      <c r="A1" s="90" t="s">
        <v>28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2"/>
    </row>
    <row r="2" spans="1:12" ht="15" thickBot="1" x14ac:dyDescent="0.4">
      <c r="A2" s="38" t="s">
        <v>0</v>
      </c>
      <c r="B2" s="39" t="s">
        <v>1</v>
      </c>
      <c r="C2" s="93" t="s">
        <v>2</v>
      </c>
      <c r="D2" s="93"/>
      <c r="E2" s="93"/>
      <c r="F2" s="93" t="s">
        <v>3</v>
      </c>
      <c r="G2" s="93"/>
      <c r="H2" s="93"/>
      <c r="I2" s="93" t="s">
        <v>4</v>
      </c>
      <c r="J2" s="93"/>
      <c r="K2" s="93"/>
      <c r="L2" s="94"/>
    </row>
    <row r="3" spans="1:12" x14ac:dyDescent="0.35">
      <c r="A3" s="40"/>
      <c r="B3" s="37" t="s">
        <v>5</v>
      </c>
      <c r="C3" s="37" t="s">
        <v>5</v>
      </c>
      <c r="D3" s="37" t="s">
        <v>6</v>
      </c>
      <c r="E3" s="37" t="s">
        <v>7</v>
      </c>
      <c r="F3" s="37" t="s">
        <v>5</v>
      </c>
      <c r="G3" s="37" t="s">
        <v>8</v>
      </c>
      <c r="H3" s="37" t="s">
        <v>7</v>
      </c>
      <c r="I3" s="37" t="s">
        <v>5</v>
      </c>
      <c r="J3" s="37" t="s">
        <v>6</v>
      </c>
      <c r="K3" s="37" t="s">
        <v>9</v>
      </c>
      <c r="L3" s="41" t="s">
        <v>7</v>
      </c>
    </row>
    <row r="4" spans="1:12" x14ac:dyDescent="0.35">
      <c r="A4" s="42" t="s">
        <v>22</v>
      </c>
      <c r="B4" s="36">
        <v>4793.2494268477376</v>
      </c>
      <c r="C4" s="36">
        <v>4793.2494268477376</v>
      </c>
      <c r="D4" s="36">
        <v>196.99035576923075</v>
      </c>
      <c r="E4" s="36">
        <v>4990.2397826169681</v>
      </c>
      <c r="F4" s="36">
        <v>4793.2494268477376</v>
      </c>
      <c r="G4" s="36">
        <v>204.60972115384612</v>
      </c>
      <c r="H4" s="36">
        <v>4997.8591480015839</v>
      </c>
      <c r="I4" s="36">
        <v>4793.2494268477376</v>
      </c>
      <c r="J4" s="36">
        <v>196.99035576923075</v>
      </c>
      <c r="K4" s="36">
        <v>199.60959130467873</v>
      </c>
      <c r="L4" s="43">
        <v>5189.8493739216465</v>
      </c>
    </row>
    <row r="5" spans="1:12" x14ac:dyDescent="0.35">
      <c r="A5" s="42" t="s">
        <v>23</v>
      </c>
      <c r="B5" s="36">
        <v>2905.4018266402072</v>
      </c>
      <c r="C5" s="36">
        <v>2905.4018266402072</v>
      </c>
      <c r="D5" s="36">
        <v>196.99035576923075</v>
      </c>
      <c r="E5" s="36">
        <v>3102.3921824094377</v>
      </c>
      <c r="F5" s="36">
        <v>2905.4018266402072</v>
      </c>
      <c r="G5" s="36">
        <v>204.60972115384612</v>
      </c>
      <c r="H5" s="36">
        <v>3110.0115477940535</v>
      </c>
      <c r="I5" s="36">
        <v>2905.4018266402072</v>
      </c>
      <c r="J5" s="36">
        <v>196.99035576923075</v>
      </c>
      <c r="K5" s="36">
        <v>124.09568729637751</v>
      </c>
      <c r="L5" s="43">
        <v>3226.4878697058152</v>
      </c>
    </row>
    <row r="6" spans="1:12" x14ac:dyDescent="0.35">
      <c r="A6" s="42" t="s">
        <v>24</v>
      </c>
      <c r="B6" s="36">
        <v>3179.886857003461</v>
      </c>
      <c r="C6" s="36">
        <v>3179.886857003461</v>
      </c>
      <c r="D6" s="36">
        <v>261.49873557692308</v>
      </c>
      <c r="E6" s="36">
        <v>3441.3855925803841</v>
      </c>
      <c r="F6" s="36">
        <v>3179.886857003461</v>
      </c>
      <c r="G6" s="36">
        <v>272.92778365384612</v>
      </c>
      <c r="H6" s="36">
        <v>3452.8146406573073</v>
      </c>
      <c r="I6" s="36">
        <v>3179.886857003461</v>
      </c>
      <c r="J6" s="36">
        <v>261.49873557692308</v>
      </c>
      <c r="K6" s="36">
        <v>137.65542370321538</v>
      </c>
      <c r="L6" s="43">
        <v>3579.0410162835997</v>
      </c>
    </row>
    <row r="7" spans="1:12" x14ac:dyDescent="0.35">
      <c r="A7" s="42" t="s">
        <v>25</v>
      </c>
      <c r="B7" s="36">
        <v>8986.8986840311154</v>
      </c>
      <c r="C7" s="36">
        <v>8986.8986840311154</v>
      </c>
      <c r="D7" s="36">
        <v>326.00711538461536</v>
      </c>
      <c r="E7" s="36">
        <v>9312.9057994157301</v>
      </c>
      <c r="F7" s="36">
        <v>8986.8986840311154</v>
      </c>
      <c r="G7" s="36">
        <v>341.24584615384612</v>
      </c>
      <c r="H7" s="36">
        <v>9328.1445301849617</v>
      </c>
      <c r="I7" s="36">
        <v>8986.8986840311154</v>
      </c>
      <c r="J7" s="36">
        <v>326.00711538461536</v>
      </c>
      <c r="K7" s="36">
        <v>372.51623197662923</v>
      </c>
      <c r="L7" s="43">
        <v>9685.4220313923597</v>
      </c>
    </row>
    <row r="8" spans="1:12" x14ac:dyDescent="0.35">
      <c r="A8" s="42" t="s">
        <v>26</v>
      </c>
      <c r="B8" s="36">
        <v>4884.5196244244935</v>
      </c>
      <c r="C8" s="36">
        <v>4884.5196244244935</v>
      </c>
      <c r="D8" s="36">
        <v>261.49873557692308</v>
      </c>
      <c r="E8" s="36">
        <v>5146.018360001417</v>
      </c>
      <c r="F8" s="36">
        <v>4884.5196244244935</v>
      </c>
      <c r="G8" s="36">
        <v>272.92778365384612</v>
      </c>
      <c r="H8" s="36">
        <v>5157.4474080783393</v>
      </c>
      <c r="I8" s="36">
        <v>4884.5196244244935</v>
      </c>
      <c r="J8" s="36">
        <v>261.49873557692308</v>
      </c>
      <c r="K8" s="36">
        <v>205.84073440005668</v>
      </c>
      <c r="L8" s="43">
        <v>5351.8590944014741</v>
      </c>
    </row>
    <row r="9" spans="1:12" ht="15" thickBot="1" x14ac:dyDescent="0.4">
      <c r="A9" s="16" t="s">
        <v>27</v>
      </c>
      <c r="B9" s="30">
        <v>5736.8075828793444</v>
      </c>
      <c r="C9" s="30">
        <v>5736.8075828793444</v>
      </c>
      <c r="D9" s="30">
        <v>261.49873557692308</v>
      </c>
      <c r="E9" s="30">
        <v>5998.306318456267</v>
      </c>
      <c r="F9" s="30">
        <v>5736.8075828793444</v>
      </c>
      <c r="G9" s="30">
        <v>272.92778365384612</v>
      </c>
      <c r="H9" s="30">
        <v>6009.7353665331902</v>
      </c>
      <c r="I9" s="30">
        <v>5736.8075828793444</v>
      </c>
      <c r="J9" s="30">
        <v>261.49873557692308</v>
      </c>
      <c r="K9" s="30">
        <v>239.9322527382507</v>
      </c>
      <c r="L9" s="31">
        <v>6238.238571194518</v>
      </c>
    </row>
    <row r="10" spans="1:12" x14ac:dyDescent="0.35">
      <c r="A10" s="27"/>
      <c r="B10" s="19"/>
      <c r="C10" s="28"/>
      <c r="D10" s="19"/>
      <c r="E10" s="29"/>
      <c r="F10" s="19"/>
      <c r="G10" s="29"/>
      <c r="H10" s="19"/>
      <c r="I10" s="29"/>
      <c r="J10" s="19"/>
      <c r="K10" s="19"/>
      <c r="L10" s="19"/>
    </row>
    <row r="11" spans="1:12" ht="15" thickBot="1" x14ac:dyDescent="0.4">
      <c r="A11" s="20"/>
      <c r="B11" s="21"/>
      <c r="C11" s="22"/>
      <c r="D11" s="21"/>
      <c r="E11" s="17"/>
      <c r="F11" s="21"/>
      <c r="G11" s="17"/>
      <c r="H11" s="21"/>
      <c r="I11" s="17"/>
      <c r="J11" s="21"/>
      <c r="K11" s="17"/>
      <c r="L11" s="23"/>
    </row>
    <row r="12" spans="1:12" ht="15" thickBot="1" x14ac:dyDescent="0.4">
      <c r="A12" s="95" t="s">
        <v>21</v>
      </c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7"/>
    </row>
    <row r="13" spans="1:12" ht="15" thickBot="1" x14ac:dyDescent="0.4">
      <c r="A13" s="24" t="s">
        <v>0</v>
      </c>
      <c r="B13" s="25" t="s">
        <v>1</v>
      </c>
      <c r="C13" s="98" t="s">
        <v>2</v>
      </c>
      <c r="D13" s="99"/>
      <c r="E13" s="100"/>
      <c r="F13" s="98" t="s">
        <v>3</v>
      </c>
      <c r="G13" s="99"/>
      <c r="H13" s="100"/>
      <c r="I13" s="98" t="s">
        <v>4</v>
      </c>
      <c r="J13" s="99"/>
      <c r="K13" s="99"/>
      <c r="L13" s="100"/>
    </row>
    <row r="14" spans="1:12" ht="15" thickBot="1" x14ac:dyDescent="0.4">
      <c r="A14" s="1"/>
      <c r="B14" s="9" t="s">
        <v>5</v>
      </c>
      <c r="C14" s="33" t="s">
        <v>5</v>
      </c>
      <c r="D14" s="34" t="s">
        <v>6</v>
      </c>
      <c r="E14" s="35" t="s">
        <v>7</v>
      </c>
      <c r="F14" s="33" t="s">
        <v>5</v>
      </c>
      <c r="G14" s="34" t="s">
        <v>8</v>
      </c>
      <c r="H14" s="35" t="s">
        <v>7</v>
      </c>
      <c r="I14" s="33" t="s">
        <v>5</v>
      </c>
      <c r="J14" s="34" t="s">
        <v>6</v>
      </c>
      <c r="K14" s="34" t="s">
        <v>9</v>
      </c>
      <c r="L14" s="35" t="s">
        <v>7</v>
      </c>
    </row>
    <row r="15" spans="1:12" x14ac:dyDescent="0.35">
      <c r="A15" s="32" t="s">
        <v>10</v>
      </c>
      <c r="B15" s="14">
        <v>10227.563424006283</v>
      </c>
      <c r="C15" s="14">
        <v>10227.563424006283</v>
      </c>
      <c r="D15" s="14">
        <v>196.99035576923075</v>
      </c>
      <c r="E15" s="14">
        <v>10424.553779775513</v>
      </c>
      <c r="F15" s="14">
        <v>10227.563424006283</v>
      </c>
      <c r="G15" s="14">
        <v>204.60972115384612</v>
      </c>
      <c r="H15" s="14">
        <v>10432.173145160128</v>
      </c>
      <c r="I15" s="14">
        <v>10227.563424006283</v>
      </c>
      <c r="J15" s="14">
        <v>196.99035576923075</v>
      </c>
      <c r="K15" s="14">
        <v>416.98215119102053</v>
      </c>
      <c r="L15" s="14">
        <v>10841.535930966535</v>
      </c>
    </row>
    <row r="16" spans="1:12" x14ac:dyDescent="0.35">
      <c r="A16" s="2" t="s">
        <v>11</v>
      </c>
      <c r="B16" s="10">
        <v>5494.0511946691913</v>
      </c>
      <c r="C16" s="10">
        <v>5494.0511946691913</v>
      </c>
      <c r="D16" s="10">
        <v>196.99035576923075</v>
      </c>
      <c r="E16" s="10">
        <v>5691.0415504384218</v>
      </c>
      <c r="F16" s="10">
        <v>5494.0511946691913</v>
      </c>
      <c r="G16" s="10">
        <v>204.60972115384612</v>
      </c>
      <c r="H16" s="10">
        <v>5698.6609158230376</v>
      </c>
      <c r="I16" s="10">
        <v>5494.0511946691913</v>
      </c>
      <c r="J16" s="10">
        <v>196.99035576923075</v>
      </c>
      <c r="K16" s="10">
        <v>227.64166201753687</v>
      </c>
      <c r="L16" s="10">
        <v>5918.6832124559587</v>
      </c>
    </row>
    <row r="17" spans="1:13" x14ac:dyDescent="0.35">
      <c r="A17" s="2" t="s">
        <v>12</v>
      </c>
      <c r="B17" s="10">
        <v>7468.9526924640822</v>
      </c>
      <c r="C17" s="10">
        <v>7468.9526924640822</v>
      </c>
      <c r="D17" s="10">
        <v>326.00711538461536</v>
      </c>
      <c r="E17" s="10">
        <v>7794.9598078486979</v>
      </c>
      <c r="F17" s="10">
        <v>7468.9526924640822</v>
      </c>
      <c r="G17" s="10">
        <v>341.24584615384612</v>
      </c>
      <c r="H17" s="10">
        <v>7810.1985386179285</v>
      </c>
      <c r="I17" s="10">
        <v>7468.9526924640822</v>
      </c>
      <c r="J17" s="10">
        <v>326.00711538461536</v>
      </c>
      <c r="K17" s="10">
        <v>311.79839231394794</v>
      </c>
      <c r="L17" s="10">
        <v>8106.7582001626461</v>
      </c>
    </row>
    <row r="18" spans="1:13" x14ac:dyDescent="0.35">
      <c r="A18" s="2" t="s">
        <v>13</v>
      </c>
      <c r="B18" s="10">
        <v>7451.7902029440638</v>
      </c>
      <c r="C18" s="10">
        <v>7451.7902029440638</v>
      </c>
      <c r="D18" s="10">
        <v>326.00711538461536</v>
      </c>
      <c r="E18" s="10">
        <v>7777.7973183286795</v>
      </c>
      <c r="F18" s="10">
        <v>7451.7902029440638</v>
      </c>
      <c r="G18" s="10">
        <v>341.24584615384612</v>
      </c>
      <c r="H18" s="10">
        <v>7793.0360490979101</v>
      </c>
      <c r="I18" s="10">
        <v>7451.7902029440638</v>
      </c>
      <c r="J18" s="10">
        <v>326.00711538461536</v>
      </c>
      <c r="K18" s="10">
        <v>311.11189273314716</v>
      </c>
      <c r="L18" s="10">
        <v>8088.9092110618267</v>
      </c>
      <c r="M18" s="18"/>
    </row>
    <row r="19" spans="1:13" x14ac:dyDescent="0.35">
      <c r="A19" s="3" t="s">
        <v>14</v>
      </c>
      <c r="B19" s="11">
        <v>7118.6180633333333</v>
      </c>
      <c r="C19" s="11">
        <v>7118.6180633333333</v>
      </c>
      <c r="D19" s="11">
        <v>261.49873557692308</v>
      </c>
      <c r="E19" s="11">
        <v>7380.116798910256</v>
      </c>
      <c r="F19" s="11">
        <v>7118.6180633333333</v>
      </c>
      <c r="G19" s="11">
        <v>272.92778365384612</v>
      </c>
      <c r="H19" s="11">
        <v>7391.5458469871792</v>
      </c>
      <c r="I19" s="11">
        <v>7118.6180633333333</v>
      </c>
      <c r="J19" s="11">
        <v>261.49873557692308</v>
      </c>
      <c r="K19" s="11">
        <v>295.20467195641027</v>
      </c>
      <c r="L19" s="11">
        <v>7675.3214708666665</v>
      </c>
    </row>
    <row r="20" spans="1:13" x14ac:dyDescent="0.35">
      <c r="A20" s="2" t="s">
        <v>15</v>
      </c>
      <c r="B20" s="10">
        <v>6979.016556768629</v>
      </c>
      <c r="C20" s="10">
        <v>6979.016556768629</v>
      </c>
      <c r="D20" s="10">
        <v>261.49873557692308</v>
      </c>
      <c r="E20" s="10">
        <v>7240.5152923455516</v>
      </c>
      <c r="F20" s="10">
        <v>6979.016556768629</v>
      </c>
      <c r="G20" s="10">
        <v>272.92778365384612</v>
      </c>
      <c r="H20" s="10">
        <v>7251.9443404224749</v>
      </c>
      <c r="I20" s="10">
        <v>6979.016556768629</v>
      </c>
      <c r="J20" s="10">
        <v>261.49873557692308</v>
      </c>
      <c r="K20" s="10">
        <v>289.62061169382207</v>
      </c>
      <c r="L20" s="10">
        <v>7530.1359040393736</v>
      </c>
    </row>
    <row r="21" spans="1:13" x14ac:dyDescent="0.35">
      <c r="A21" s="2" t="s">
        <v>16</v>
      </c>
      <c r="B21" s="10">
        <v>4630.1958266815955</v>
      </c>
      <c r="C21" s="10">
        <v>4630.1958266815955</v>
      </c>
      <c r="D21" s="10">
        <v>261.49873557692308</v>
      </c>
      <c r="E21" s="10">
        <v>4891.694562258519</v>
      </c>
      <c r="F21" s="10">
        <v>4630.1958266815955</v>
      </c>
      <c r="G21" s="10">
        <v>272.92778365384612</v>
      </c>
      <c r="H21" s="10">
        <v>4903.1236103354413</v>
      </c>
      <c r="I21" s="10">
        <v>4630.1958266815955</v>
      </c>
      <c r="J21" s="10">
        <v>261.49873557692308</v>
      </c>
      <c r="K21" s="10">
        <v>195.66778249034076</v>
      </c>
      <c r="L21" s="10">
        <v>5087.3623447488599</v>
      </c>
    </row>
    <row r="22" spans="1:13" ht="15" thickBot="1" x14ac:dyDescent="0.4">
      <c r="A22" s="4" t="s">
        <v>17</v>
      </c>
      <c r="B22" s="12">
        <v>2115.4431438474048</v>
      </c>
      <c r="C22" s="12">
        <v>2115.4431438474048</v>
      </c>
      <c r="D22" s="12">
        <v>163.00355769230768</v>
      </c>
      <c r="E22" s="12">
        <v>2278.4467015397126</v>
      </c>
      <c r="F22" s="12">
        <v>2115.4431438474048</v>
      </c>
      <c r="G22" s="12">
        <v>170.62292307692306</v>
      </c>
      <c r="H22" s="12">
        <v>2286.066066924328</v>
      </c>
      <c r="I22" s="12">
        <v>2115.4431438474048</v>
      </c>
      <c r="J22" s="12">
        <v>156</v>
      </c>
      <c r="K22" s="12">
        <v>90.85772575389619</v>
      </c>
      <c r="L22" s="12">
        <v>2362.3008696013012</v>
      </c>
    </row>
    <row r="23" spans="1:13" ht="15" thickBot="1" x14ac:dyDescent="0.4">
      <c r="A23" s="5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26"/>
    </row>
    <row r="24" spans="1:13" x14ac:dyDescent="0.35">
      <c r="A24" s="6" t="s">
        <v>18</v>
      </c>
      <c r="B24" s="14">
        <v>4529.6162924577238</v>
      </c>
      <c r="C24" s="14">
        <v>4529.6162924577238</v>
      </c>
      <c r="D24" s="14">
        <v>196.99035576923075</v>
      </c>
      <c r="E24" s="14">
        <v>4726.6066482269543</v>
      </c>
      <c r="F24" s="14">
        <v>4529.6162924577238</v>
      </c>
      <c r="G24" s="14">
        <v>204.60972115384612</v>
      </c>
      <c r="H24" s="14">
        <v>4734.2260136115701</v>
      </c>
      <c r="I24" s="14">
        <v>4529.6162924577238</v>
      </c>
      <c r="J24" s="14">
        <v>196.99035576923075</v>
      </c>
      <c r="K24" s="14">
        <v>189.06426592907818</v>
      </c>
      <c r="L24" s="14">
        <v>4915.6709141560323</v>
      </c>
    </row>
    <row r="25" spans="1:13" x14ac:dyDescent="0.35">
      <c r="A25" s="7" t="s">
        <v>19</v>
      </c>
      <c r="B25" s="10">
        <v>8575.0677733597258</v>
      </c>
      <c r="C25" s="10">
        <v>8575.0677733597258</v>
      </c>
      <c r="D25" s="10">
        <v>326.00711538461536</v>
      </c>
      <c r="E25" s="10">
        <v>8901.0748887443406</v>
      </c>
      <c r="F25" s="10">
        <v>8575.0677733597258</v>
      </c>
      <c r="G25" s="10">
        <v>341.24584615384612</v>
      </c>
      <c r="H25" s="10">
        <v>8916.3136195135721</v>
      </c>
      <c r="I25" s="10">
        <v>8575.0677733597258</v>
      </c>
      <c r="J25" s="10">
        <v>326.00711538461536</v>
      </c>
      <c r="K25" s="10">
        <v>356.04299554977365</v>
      </c>
      <c r="L25" s="10">
        <v>9257.1178842941135</v>
      </c>
    </row>
    <row r="26" spans="1:13" ht="15" thickBot="1" x14ac:dyDescent="0.4">
      <c r="A26" s="8" t="s">
        <v>20</v>
      </c>
      <c r="B26" s="15">
        <v>9272.1696659979934</v>
      </c>
      <c r="C26" s="15">
        <v>9272.1696659979934</v>
      </c>
      <c r="D26" s="15">
        <v>390.51549519230764</v>
      </c>
      <c r="E26" s="15">
        <v>9662.6851611903003</v>
      </c>
      <c r="F26" s="15">
        <v>9272.1696659979934</v>
      </c>
      <c r="G26" s="15">
        <v>409.56390865384611</v>
      </c>
      <c r="H26" s="15">
        <v>9681.7335746518402</v>
      </c>
      <c r="I26" s="15">
        <v>9272.1696659979934</v>
      </c>
      <c r="J26" s="15">
        <v>390.51549519230764</v>
      </c>
      <c r="K26" s="15">
        <v>386.50740644761203</v>
      </c>
      <c r="L26" s="15">
        <v>10049.192567637912</v>
      </c>
    </row>
  </sheetData>
  <mergeCells count="8">
    <mergeCell ref="C13:E13"/>
    <mergeCell ref="F13:H13"/>
    <mergeCell ref="I13:L13"/>
    <mergeCell ref="A1:L1"/>
    <mergeCell ref="C2:E2"/>
    <mergeCell ref="F2:H2"/>
    <mergeCell ref="I2:L2"/>
    <mergeCell ref="A12:L12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D2D29-639D-481A-8D41-258341A9EF98}">
  <dimension ref="A1:G26"/>
  <sheetViews>
    <sheetView workbookViewId="0">
      <selection activeCell="D16" sqref="D16"/>
    </sheetView>
  </sheetViews>
  <sheetFormatPr defaultRowHeight="14.5" x14ac:dyDescent="0.35"/>
  <cols>
    <col min="1" max="1" width="10.453125" bestFit="1" customWidth="1"/>
    <col min="2" max="3" width="10.08984375" bestFit="1" customWidth="1"/>
    <col min="4" max="4" width="12.08984375" bestFit="1" customWidth="1"/>
    <col min="5" max="5" width="8.81640625" bestFit="1" customWidth="1"/>
    <col min="6" max="6" width="10.08984375" bestFit="1" customWidth="1"/>
    <col min="7" max="7" width="11.08984375" bestFit="1" customWidth="1"/>
  </cols>
  <sheetData>
    <row r="1" spans="1:7" ht="15" thickBot="1" x14ac:dyDescent="0.4">
      <c r="A1" s="107" t="s">
        <v>67</v>
      </c>
      <c r="B1" s="108"/>
      <c r="C1" s="108"/>
      <c r="D1" s="109"/>
    </row>
    <row r="2" spans="1:7" x14ac:dyDescent="0.35">
      <c r="A2" s="101" t="s">
        <v>68</v>
      </c>
      <c r="B2" s="102"/>
      <c r="C2" s="102"/>
      <c r="D2" s="103"/>
    </row>
    <row r="3" spans="1:7" x14ac:dyDescent="0.35">
      <c r="A3" s="84" t="s">
        <v>0</v>
      </c>
      <c r="B3" s="63" t="s">
        <v>59</v>
      </c>
      <c r="C3" s="63" t="s">
        <v>63</v>
      </c>
      <c r="D3" s="89" t="s">
        <v>7</v>
      </c>
    </row>
    <row r="4" spans="1:7" x14ac:dyDescent="0.35">
      <c r="A4" s="84" t="s">
        <v>22</v>
      </c>
      <c r="B4" s="69">
        <v>391.29547617572803</v>
      </c>
      <c r="C4" s="69">
        <v>4401.9539506720093</v>
      </c>
      <c r="D4" s="85">
        <v>4793.2494268477376</v>
      </c>
    </row>
    <row r="5" spans="1:7" x14ac:dyDescent="0.35">
      <c r="A5" s="84" t="s">
        <v>23</v>
      </c>
      <c r="B5" s="69">
        <v>402.80416665148476</v>
      </c>
      <c r="C5" s="69">
        <v>2502.5976599887222</v>
      </c>
      <c r="D5" s="85">
        <v>2905.4018266402068</v>
      </c>
    </row>
    <row r="6" spans="1:7" x14ac:dyDescent="0.35">
      <c r="A6" s="84" t="s">
        <v>24</v>
      </c>
      <c r="B6" s="69">
        <v>322.50404799215966</v>
      </c>
      <c r="C6" s="69">
        <v>2857.3828090113016</v>
      </c>
      <c r="D6" s="85">
        <v>3179.886857003461</v>
      </c>
    </row>
    <row r="7" spans="1:7" x14ac:dyDescent="0.35">
      <c r="A7" s="84" t="s">
        <v>25</v>
      </c>
      <c r="B7" s="69">
        <v>1262.6039065635998</v>
      </c>
      <c r="C7" s="69">
        <v>7724.2947774675149</v>
      </c>
      <c r="D7" s="85">
        <v>8986.8986840311154</v>
      </c>
    </row>
    <row r="8" spans="1:7" x14ac:dyDescent="0.35">
      <c r="A8" s="84" t="s">
        <v>26</v>
      </c>
      <c r="B8" s="69">
        <v>521.42934194366956</v>
      </c>
      <c r="C8" s="69">
        <v>4363.0902824808227</v>
      </c>
      <c r="D8" s="85">
        <v>4884.5196244244926</v>
      </c>
    </row>
    <row r="9" spans="1:7" ht="15" thickBot="1" x14ac:dyDescent="0.4">
      <c r="A9" s="86" t="s">
        <v>69</v>
      </c>
      <c r="B9" s="87">
        <v>745.41039540544534</v>
      </c>
      <c r="C9" s="87">
        <v>4991.3971874738991</v>
      </c>
      <c r="D9" s="88">
        <v>5736.8075828793444</v>
      </c>
    </row>
    <row r="10" spans="1:7" s="75" customFormat="1" x14ac:dyDescent="0.35"/>
    <row r="11" spans="1:7" s="75" customFormat="1" ht="15" thickBot="1" x14ac:dyDescent="0.4"/>
    <row r="12" spans="1:7" ht="15" thickBot="1" x14ac:dyDescent="0.4">
      <c r="A12" s="104" t="s">
        <v>66</v>
      </c>
      <c r="B12" s="105"/>
      <c r="C12" s="105"/>
      <c r="D12" s="105"/>
      <c r="E12" s="105"/>
      <c r="F12" s="105"/>
      <c r="G12" s="106"/>
    </row>
    <row r="13" spans="1:7" x14ac:dyDescent="0.35">
      <c r="A13" s="101" t="s">
        <v>58</v>
      </c>
      <c r="B13" s="102"/>
      <c r="C13" s="102"/>
      <c r="D13" s="102"/>
      <c r="E13" s="102"/>
      <c r="F13" s="102"/>
      <c r="G13" s="103"/>
    </row>
    <row r="14" spans="1:7" x14ac:dyDescent="0.35">
      <c r="A14" s="82" t="s">
        <v>0</v>
      </c>
      <c r="B14" s="71" t="s">
        <v>59</v>
      </c>
      <c r="C14" s="71" t="s">
        <v>60</v>
      </c>
      <c r="D14" s="71" t="s">
        <v>61</v>
      </c>
      <c r="E14" s="71" t="s">
        <v>62</v>
      </c>
      <c r="F14" s="71" t="s">
        <v>63</v>
      </c>
      <c r="G14" s="83" t="s">
        <v>7</v>
      </c>
    </row>
    <row r="15" spans="1:7" x14ac:dyDescent="0.35">
      <c r="A15" s="84" t="s">
        <v>44</v>
      </c>
      <c r="B15" s="69">
        <v>547.19000000000005</v>
      </c>
      <c r="C15" s="69">
        <v>6172.6111775703512</v>
      </c>
      <c r="D15" s="69">
        <v>1625.0521734050012</v>
      </c>
      <c r="E15" s="69">
        <v>253.66</v>
      </c>
      <c r="F15" s="69">
        <v>1629.0500730309304</v>
      </c>
      <c r="G15" s="85">
        <v>10227.563424006283</v>
      </c>
    </row>
    <row r="16" spans="1:7" x14ac:dyDescent="0.35">
      <c r="A16" s="84" t="s">
        <v>64</v>
      </c>
      <c r="B16" s="69">
        <v>547.19000000000005</v>
      </c>
      <c r="C16" s="69">
        <v>2483.0654959497115</v>
      </c>
      <c r="D16" s="69">
        <v>789.90562568854909</v>
      </c>
      <c r="E16" s="69">
        <v>44.84</v>
      </c>
      <c r="F16" s="69">
        <v>1629.0500730309304</v>
      </c>
      <c r="G16" s="85">
        <v>5494.0511946691913</v>
      </c>
    </row>
    <row r="17" spans="1:7" x14ac:dyDescent="0.35">
      <c r="A17" s="84" t="s">
        <v>45</v>
      </c>
      <c r="B17" s="69">
        <v>1498.58</v>
      </c>
      <c r="C17" s="69">
        <v>3426.9897369970563</v>
      </c>
      <c r="D17" s="69">
        <v>1338.9104659470067</v>
      </c>
      <c r="E17" s="69">
        <v>26.31</v>
      </c>
      <c r="F17" s="69">
        <v>1178.1624895200182</v>
      </c>
      <c r="G17" s="85">
        <v>7468.9526924640822</v>
      </c>
    </row>
    <row r="18" spans="1:7" x14ac:dyDescent="0.35">
      <c r="A18" s="84" t="s">
        <v>46</v>
      </c>
      <c r="B18" s="69">
        <v>1498.58</v>
      </c>
      <c r="C18" s="69">
        <v>3426.9897369970563</v>
      </c>
      <c r="D18" s="69">
        <v>1338.9104659470067</v>
      </c>
      <c r="E18" s="69">
        <v>26.31</v>
      </c>
      <c r="F18" s="69">
        <v>1161</v>
      </c>
      <c r="G18" s="85">
        <v>7451.7902029440638</v>
      </c>
    </row>
    <row r="19" spans="1:7" x14ac:dyDescent="0.35">
      <c r="A19" s="84" t="s">
        <v>51</v>
      </c>
      <c r="B19" s="69">
        <v>496.82</v>
      </c>
      <c r="C19" s="69">
        <v>2287.5160000000001</v>
      </c>
      <c r="D19" s="69">
        <v>1654.0989999999999</v>
      </c>
      <c r="E19" s="69">
        <v>105.9</v>
      </c>
      <c r="F19" s="69">
        <v>2574.2830633333328</v>
      </c>
      <c r="G19" s="85">
        <v>7118.6180633333333</v>
      </c>
    </row>
    <row r="20" spans="1:7" x14ac:dyDescent="0.35">
      <c r="A20" s="84" t="s">
        <v>52</v>
      </c>
      <c r="B20" s="69">
        <v>496.82</v>
      </c>
      <c r="C20" s="69">
        <v>2850.2925918360224</v>
      </c>
      <c r="D20" s="69">
        <v>951.72090159927359</v>
      </c>
      <c r="E20" s="69">
        <v>105.9</v>
      </c>
      <c r="F20" s="69">
        <v>2574.2830633333328</v>
      </c>
      <c r="G20" s="85">
        <v>6979.016556768629</v>
      </c>
    </row>
    <row r="21" spans="1:7" x14ac:dyDescent="0.35">
      <c r="A21" s="84" t="s">
        <v>16</v>
      </c>
      <c r="B21" s="69">
        <v>496.82</v>
      </c>
      <c r="C21" s="69">
        <v>1842.4470754024151</v>
      </c>
      <c r="D21" s="69">
        <v>873.98875127918029</v>
      </c>
      <c r="E21" s="69">
        <v>375.94</v>
      </c>
      <c r="F21" s="69">
        <v>1041</v>
      </c>
      <c r="G21" s="85">
        <v>4630.1958266815955</v>
      </c>
    </row>
    <row r="22" spans="1:7" x14ac:dyDescent="0.35">
      <c r="A22" s="84" t="s">
        <v>17</v>
      </c>
      <c r="B22" s="69">
        <v>275.01119999999997</v>
      </c>
      <c r="C22" s="69">
        <v>1070.5999999999999</v>
      </c>
      <c r="D22" s="69">
        <v>211.19</v>
      </c>
      <c r="E22" s="69" t="s">
        <v>65</v>
      </c>
      <c r="F22" s="69">
        <v>558.64194384740472</v>
      </c>
      <c r="G22" s="85">
        <v>2115.4431438474048</v>
      </c>
    </row>
    <row r="23" spans="1:7" x14ac:dyDescent="0.35">
      <c r="A23" s="84"/>
      <c r="B23" s="69"/>
      <c r="C23" s="69"/>
      <c r="D23" s="69"/>
      <c r="E23" s="69"/>
      <c r="F23" s="69"/>
      <c r="G23" s="85"/>
    </row>
    <row r="24" spans="1:7" x14ac:dyDescent="0.35">
      <c r="A24" s="84" t="s">
        <v>18</v>
      </c>
      <c r="B24" s="69">
        <v>164</v>
      </c>
      <c r="C24" s="69">
        <v>1294.0899999999999</v>
      </c>
      <c r="D24" s="69">
        <v>210.00929245772386</v>
      </c>
      <c r="E24" s="69">
        <v>59.415999999999997</v>
      </c>
      <c r="F24" s="69">
        <v>2802.1009999999997</v>
      </c>
      <c r="G24" s="85">
        <v>4529.6162924577238</v>
      </c>
    </row>
    <row r="25" spans="1:7" x14ac:dyDescent="0.35">
      <c r="A25" s="84" t="s">
        <v>19</v>
      </c>
      <c r="B25" s="69">
        <v>652</v>
      </c>
      <c r="C25" s="69">
        <v>1993.91</v>
      </c>
      <c r="D25" s="69">
        <v>964.7387733597252</v>
      </c>
      <c r="E25" s="69">
        <v>44.561999999999998</v>
      </c>
      <c r="F25" s="69">
        <v>4919.857</v>
      </c>
      <c r="G25" s="85">
        <v>8575.0677733597258</v>
      </c>
    </row>
    <row r="26" spans="1:7" ht="15" thickBot="1" x14ac:dyDescent="0.4">
      <c r="A26" s="86" t="s">
        <v>20</v>
      </c>
      <c r="B26" s="87">
        <v>1492</v>
      </c>
      <c r="C26" s="87">
        <v>1972.17</v>
      </c>
      <c r="D26" s="87">
        <v>1637.2086659979939</v>
      </c>
      <c r="E26" s="87">
        <v>67.903999999999996</v>
      </c>
      <c r="F26" s="87">
        <v>4102.8869999999997</v>
      </c>
      <c r="G26" s="88">
        <v>9272.1696659979934</v>
      </c>
    </row>
  </sheetData>
  <mergeCells count="4">
    <mergeCell ref="A13:G13"/>
    <mergeCell ref="A12:G12"/>
    <mergeCell ref="A1:D1"/>
    <mergeCell ref="A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E654D-6C21-464A-8116-504B65A8EA7F}">
  <dimension ref="A1:E27"/>
  <sheetViews>
    <sheetView workbookViewId="0">
      <selection activeCell="F16" sqref="F16"/>
    </sheetView>
  </sheetViews>
  <sheetFormatPr defaultRowHeight="14.5" x14ac:dyDescent="0.35"/>
  <cols>
    <col min="4" max="4" width="12.90625" customWidth="1"/>
  </cols>
  <sheetData>
    <row r="1" spans="1:5" x14ac:dyDescent="0.35">
      <c r="C1" t="s">
        <v>29</v>
      </c>
    </row>
    <row r="2" spans="1:5" x14ac:dyDescent="0.35">
      <c r="B2" t="s">
        <v>30</v>
      </c>
      <c r="C2" t="s">
        <v>31</v>
      </c>
      <c r="D2" t="s">
        <v>32</v>
      </c>
      <c r="E2" t="s">
        <v>33</v>
      </c>
    </row>
    <row r="3" spans="1:5" x14ac:dyDescent="0.35">
      <c r="B3" s="70">
        <v>58.325798076923071</v>
      </c>
      <c r="C3" s="70">
        <v>70.690961538461536</v>
      </c>
      <c r="D3" s="70">
        <v>88.633903846153842</v>
      </c>
      <c r="E3" s="70">
        <v>108.35645192307692</v>
      </c>
    </row>
    <row r="4" spans="1:5" x14ac:dyDescent="0.35">
      <c r="A4" t="s">
        <v>34</v>
      </c>
      <c r="B4" s="70">
        <v>64.508379807692307</v>
      </c>
      <c r="C4" s="70"/>
      <c r="D4" s="70">
        <v>98.495177884615373</v>
      </c>
      <c r="E4" s="70"/>
    </row>
    <row r="7" spans="1:5" x14ac:dyDescent="0.35">
      <c r="A7" s="63"/>
      <c r="B7" s="110" t="s">
        <v>42</v>
      </c>
      <c r="C7" s="110"/>
      <c r="D7" s="63"/>
    </row>
    <row r="8" spans="1:5" x14ac:dyDescent="0.35">
      <c r="A8" s="63"/>
      <c r="B8" s="71" t="s">
        <v>36</v>
      </c>
      <c r="C8" s="71" t="s">
        <v>37</v>
      </c>
      <c r="D8" s="72" t="s">
        <v>38</v>
      </c>
    </row>
    <row r="9" spans="1:5" x14ac:dyDescent="0.35">
      <c r="A9" s="63" t="s">
        <v>43</v>
      </c>
      <c r="B9" s="63">
        <v>2</v>
      </c>
      <c r="C9" s="63">
        <v>0</v>
      </c>
      <c r="D9" s="73">
        <v>196.99035576923075</v>
      </c>
    </row>
    <row r="10" spans="1:5" x14ac:dyDescent="0.35">
      <c r="A10" s="63" t="s">
        <v>44</v>
      </c>
      <c r="B10" s="63">
        <v>2</v>
      </c>
      <c r="C10" s="63">
        <v>0</v>
      </c>
      <c r="D10" s="73">
        <v>196.99035576923075</v>
      </c>
    </row>
    <row r="11" spans="1:5" x14ac:dyDescent="0.35">
      <c r="A11" s="63" t="s">
        <v>45</v>
      </c>
      <c r="B11" s="63">
        <v>2</v>
      </c>
      <c r="C11" s="63">
        <v>2</v>
      </c>
      <c r="D11" s="73">
        <v>326.00711538461536</v>
      </c>
    </row>
    <row r="12" spans="1:5" x14ac:dyDescent="0.35">
      <c r="A12" s="63" t="s">
        <v>46</v>
      </c>
      <c r="B12" s="63">
        <v>2</v>
      </c>
      <c r="C12" s="63">
        <v>2</v>
      </c>
      <c r="D12" s="73">
        <v>326.00711538461536</v>
      </c>
    </row>
    <row r="13" spans="1:5" x14ac:dyDescent="0.35">
      <c r="A13" s="63" t="s">
        <v>47</v>
      </c>
      <c r="B13" s="63">
        <v>1</v>
      </c>
      <c r="C13" s="63">
        <v>1</v>
      </c>
      <c r="D13" s="73">
        <v>163.00355769230768</v>
      </c>
    </row>
    <row r="14" spans="1:5" x14ac:dyDescent="0.35">
      <c r="A14" s="63" t="s">
        <v>48</v>
      </c>
      <c r="B14" s="63">
        <v>2</v>
      </c>
      <c r="C14" s="63">
        <v>1</v>
      </c>
      <c r="D14" s="73">
        <v>261.49873557692308</v>
      </c>
    </row>
    <row r="15" spans="1:5" x14ac:dyDescent="0.35">
      <c r="A15" s="63" t="s">
        <v>49</v>
      </c>
      <c r="B15" s="63">
        <v>2</v>
      </c>
      <c r="C15" s="63">
        <v>0</v>
      </c>
      <c r="D15" s="73">
        <v>196.99035576923075</v>
      </c>
    </row>
    <row r="16" spans="1:5" x14ac:dyDescent="0.35">
      <c r="A16" s="63" t="s">
        <v>50</v>
      </c>
      <c r="B16" s="63">
        <v>2</v>
      </c>
      <c r="C16" s="63">
        <v>1</v>
      </c>
      <c r="D16" s="73">
        <v>261.49873557692308</v>
      </c>
    </row>
    <row r="17" spans="1:4" x14ac:dyDescent="0.35">
      <c r="A17" s="63" t="s">
        <v>51</v>
      </c>
      <c r="B17" s="63">
        <v>2</v>
      </c>
      <c r="C17" s="63">
        <v>1</v>
      </c>
      <c r="D17" s="73">
        <v>261.49873557692308</v>
      </c>
    </row>
    <row r="18" spans="1:4" x14ac:dyDescent="0.35">
      <c r="A18" s="63" t="s">
        <v>52</v>
      </c>
      <c r="B18" s="63">
        <v>2</v>
      </c>
      <c r="C18" s="63">
        <v>1</v>
      </c>
      <c r="D18" s="73">
        <v>261.49873557692308</v>
      </c>
    </row>
    <row r="19" spans="1:4" x14ac:dyDescent="0.35">
      <c r="A19" s="63" t="s">
        <v>16</v>
      </c>
      <c r="B19" s="63">
        <v>2</v>
      </c>
      <c r="C19" s="63">
        <v>1</v>
      </c>
      <c r="D19" s="73">
        <v>261.49873557692308</v>
      </c>
    </row>
    <row r="20" spans="1:4" x14ac:dyDescent="0.35">
      <c r="A20" s="63" t="s">
        <v>53</v>
      </c>
      <c r="B20" s="63">
        <v>1</v>
      </c>
      <c r="C20" s="63">
        <v>1</v>
      </c>
      <c r="D20" s="73">
        <v>163.00355769230768</v>
      </c>
    </row>
    <row r="21" spans="1:4" x14ac:dyDescent="0.35">
      <c r="A21" s="63"/>
      <c r="B21" s="63"/>
      <c r="C21" s="63"/>
      <c r="D21" s="73"/>
    </row>
    <row r="22" spans="1:4" x14ac:dyDescent="0.35">
      <c r="A22" s="63" t="s">
        <v>54</v>
      </c>
      <c r="B22" s="63">
        <v>2</v>
      </c>
      <c r="C22" s="63">
        <v>0</v>
      </c>
      <c r="D22" s="73">
        <v>196.99035576923075</v>
      </c>
    </row>
    <row r="23" spans="1:4" x14ac:dyDescent="0.35">
      <c r="A23" s="63" t="s">
        <v>55</v>
      </c>
      <c r="B23" s="63">
        <v>2</v>
      </c>
      <c r="C23" s="63">
        <v>2</v>
      </c>
      <c r="D23" s="73">
        <v>326.00711538461536</v>
      </c>
    </row>
    <row r="24" spans="1:4" x14ac:dyDescent="0.35">
      <c r="A24" s="63" t="s">
        <v>56</v>
      </c>
      <c r="B24" s="63">
        <v>2</v>
      </c>
      <c r="C24" s="63">
        <v>2</v>
      </c>
      <c r="D24" s="73">
        <v>326.00711538461536</v>
      </c>
    </row>
    <row r="25" spans="1:4" x14ac:dyDescent="0.35">
      <c r="A25" s="63" t="s">
        <v>19</v>
      </c>
      <c r="B25" s="63">
        <v>2</v>
      </c>
      <c r="C25" s="63">
        <v>2</v>
      </c>
      <c r="D25" s="73">
        <v>326.00711538461536</v>
      </c>
    </row>
    <row r="26" spans="1:4" x14ac:dyDescent="0.35">
      <c r="A26" s="63" t="s">
        <v>57</v>
      </c>
      <c r="B26" s="63">
        <v>2</v>
      </c>
      <c r="C26" s="63">
        <v>3</v>
      </c>
      <c r="D26" s="73">
        <v>390.51549519230764</v>
      </c>
    </row>
    <row r="27" spans="1:4" x14ac:dyDescent="0.35">
      <c r="A27" s="63" t="s">
        <v>20</v>
      </c>
      <c r="B27" s="63">
        <v>2</v>
      </c>
      <c r="C27" s="63">
        <v>3</v>
      </c>
      <c r="D27" s="73">
        <v>390.51549519230764</v>
      </c>
    </row>
  </sheetData>
  <mergeCells count="1">
    <mergeCell ref="B7:C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40C30-7EED-4CF8-8A4F-55C8B569F5E3}">
  <dimension ref="A1:E27"/>
  <sheetViews>
    <sheetView topLeftCell="A10" workbookViewId="0">
      <selection activeCell="H18" sqref="H18"/>
    </sheetView>
  </sheetViews>
  <sheetFormatPr defaultRowHeight="14.5" x14ac:dyDescent="0.35"/>
  <cols>
    <col min="4" max="4" width="10.54296875" customWidth="1"/>
  </cols>
  <sheetData>
    <row r="1" spans="1:5" x14ac:dyDescent="0.35">
      <c r="C1" t="s">
        <v>29</v>
      </c>
    </row>
    <row r="2" spans="1:5" x14ac:dyDescent="0.35">
      <c r="B2" t="s">
        <v>30</v>
      </c>
      <c r="C2" t="s">
        <v>31</v>
      </c>
      <c r="D2" t="s">
        <v>32</v>
      </c>
      <c r="E2" t="s">
        <v>33</v>
      </c>
    </row>
    <row r="3" spans="1:5" x14ac:dyDescent="0.35">
      <c r="B3" s="74">
        <f>'[1]FY25 Personnel Rates'!F8</f>
        <v>62.135480769230767</v>
      </c>
      <c r="C3" s="74">
        <f>'[1]FY25 Personnel Rates'!F7</f>
        <v>74.500644230769225</v>
      </c>
      <c r="D3" s="74">
        <f>'[1]FY25 Personnel Rates'!F6</f>
        <v>92.443586538461531</v>
      </c>
      <c r="E3" s="74">
        <f>'[1]FY25 Personnel Rates'!F5</f>
        <v>112.16613461538461</v>
      </c>
    </row>
    <row r="4" spans="1:5" x14ac:dyDescent="0.35">
      <c r="A4" t="s">
        <v>34</v>
      </c>
      <c r="B4" s="111">
        <f>AVERAGE(B3:C3)</f>
        <v>68.318062499999996</v>
      </c>
      <c r="C4" s="112"/>
      <c r="D4" s="111">
        <f>AVERAGE(D3:E3)</f>
        <v>102.30486057692306</v>
      </c>
      <c r="E4" s="112"/>
    </row>
    <row r="7" spans="1:5" x14ac:dyDescent="0.35">
      <c r="A7" s="76"/>
      <c r="B7" s="113" t="s">
        <v>42</v>
      </c>
      <c r="C7" s="114"/>
      <c r="D7" s="76"/>
    </row>
    <row r="8" spans="1:5" x14ac:dyDescent="0.35">
      <c r="A8" s="76"/>
      <c r="B8" s="62" t="s">
        <v>36</v>
      </c>
      <c r="C8" s="62" t="s">
        <v>37</v>
      </c>
      <c r="D8" s="77" t="s">
        <v>38</v>
      </c>
    </row>
    <row r="9" spans="1:5" x14ac:dyDescent="0.35">
      <c r="A9" s="78" t="s">
        <v>43</v>
      </c>
      <c r="B9" s="62">
        <v>2</v>
      </c>
      <c r="C9" s="62">
        <v>0</v>
      </c>
      <c r="D9" s="79">
        <f>(B9*$D$4)+(C9*$B$4)</f>
        <v>204.60972115384612</v>
      </c>
    </row>
    <row r="10" spans="1:5" x14ac:dyDescent="0.35">
      <c r="A10" s="78" t="s">
        <v>44</v>
      </c>
      <c r="B10" s="62">
        <v>2</v>
      </c>
      <c r="C10" s="62">
        <v>0</v>
      </c>
      <c r="D10" s="79">
        <f t="shared" ref="D10:D27" si="0">(B10*$D$4)+(C10*$B$4)</f>
        <v>204.60972115384612</v>
      </c>
    </row>
    <row r="11" spans="1:5" x14ac:dyDescent="0.35">
      <c r="A11" s="78" t="s">
        <v>45</v>
      </c>
      <c r="B11" s="62">
        <v>2</v>
      </c>
      <c r="C11" s="62">
        <v>2</v>
      </c>
      <c r="D11" s="79">
        <f t="shared" si="0"/>
        <v>341.24584615384612</v>
      </c>
    </row>
    <row r="12" spans="1:5" x14ac:dyDescent="0.35">
      <c r="A12" s="78" t="s">
        <v>46</v>
      </c>
      <c r="B12" s="62">
        <v>2</v>
      </c>
      <c r="C12" s="62">
        <v>2</v>
      </c>
      <c r="D12" s="79">
        <f t="shared" si="0"/>
        <v>341.24584615384612</v>
      </c>
    </row>
    <row r="13" spans="1:5" x14ac:dyDescent="0.35">
      <c r="A13" s="78" t="s">
        <v>47</v>
      </c>
      <c r="B13" s="62">
        <v>1</v>
      </c>
      <c r="C13" s="62">
        <v>1</v>
      </c>
      <c r="D13" s="79">
        <f t="shared" si="0"/>
        <v>170.62292307692306</v>
      </c>
    </row>
    <row r="14" spans="1:5" x14ac:dyDescent="0.35">
      <c r="A14" s="78" t="s">
        <v>48</v>
      </c>
      <c r="B14" s="62">
        <v>2</v>
      </c>
      <c r="C14" s="62">
        <v>1</v>
      </c>
      <c r="D14" s="79">
        <f t="shared" si="0"/>
        <v>272.92778365384612</v>
      </c>
    </row>
    <row r="15" spans="1:5" x14ac:dyDescent="0.35">
      <c r="A15" s="78" t="s">
        <v>49</v>
      </c>
      <c r="B15" s="62">
        <v>2</v>
      </c>
      <c r="C15" s="62">
        <v>0</v>
      </c>
      <c r="D15" s="79">
        <f t="shared" si="0"/>
        <v>204.60972115384612</v>
      </c>
    </row>
    <row r="16" spans="1:5" x14ac:dyDescent="0.35">
      <c r="A16" s="78" t="s">
        <v>50</v>
      </c>
      <c r="B16" s="62">
        <v>2</v>
      </c>
      <c r="C16" s="62">
        <v>1</v>
      </c>
      <c r="D16" s="79">
        <f t="shared" si="0"/>
        <v>272.92778365384612</v>
      </c>
    </row>
    <row r="17" spans="1:4" x14ac:dyDescent="0.35">
      <c r="A17" s="78" t="s">
        <v>51</v>
      </c>
      <c r="B17" s="62">
        <v>2</v>
      </c>
      <c r="C17" s="62">
        <v>1</v>
      </c>
      <c r="D17" s="79">
        <f t="shared" si="0"/>
        <v>272.92778365384612</v>
      </c>
    </row>
    <row r="18" spans="1:4" x14ac:dyDescent="0.35">
      <c r="A18" s="78" t="s">
        <v>52</v>
      </c>
      <c r="B18" s="62">
        <v>2</v>
      </c>
      <c r="C18" s="62">
        <v>1</v>
      </c>
      <c r="D18" s="79">
        <f t="shared" si="0"/>
        <v>272.92778365384612</v>
      </c>
    </row>
    <row r="19" spans="1:4" x14ac:dyDescent="0.35">
      <c r="A19" s="78" t="s">
        <v>16</v>
      </c>
      <c r="B19" s="62">
        <v>2</v>
      </c>
      <c r="C19" s="62">
        <v>1</v>
      </c>
      <c r="D19" s="79">
        <f t="shared" si="0"/>
        <v>272.92778365384612</v>
      </c>
    </row>
    <row r="20" spans="1:4" x14ac:dyDescent="0.35">
      <c r="A20" s="78" t="s">
        <v>53</v>
      </c>
      <c r="B20" s="62">
        <v>1</v>
      </c>
      <c r="C20" s="62">
        <v>1</v>
      </c>
      <c r="D20" s="79">
        <f t="shared" si="0"/>
        <v>170.62292307692306</v>
      </c>
    </row>
    <row r="21" spans="1:4" x14ac:dyDescent="0.35">
      <c r="A21" s="80"/>
      <c r="B21" s="81"/>
      <c r="C21" s="81"/>
      <c r="D21" s="79"/>
    </row>
    <row r="22" spans="1:4" x14ac:dyDescent="0.35">
      <c r="A22" s="78" t="s">
        <v>54</v>
      </c>
      <c r="B22" s="62">
        <v>2</v>
      </c>
      <c r="C22" s="62">
        <v>0</v>
      </c>
      <c r="D22" s="79">
        <f t="shared" si="0"/>
        <v>204.60972115384612</v>
      </c>
    </row>
    <row r="23" spans="1:4" x14ac:dyDescent="0.35">
      <c r="A23" s="78" t="s">
        <v>55</v>
      </c>
      <c r="B23" s="62">
        <v>2</v>
      </c>
      <c r="C23" s="62">
        <v>2</v>
      </c>
      <c r="D23" s="79">
        <f t="shared" si="0"/>
        <v>341.24584615384612</v>
      </c>
    </row>
    <row r="24" spans="1:4" x14ac:dyDescent="0.35">
      <c r="A24" s="78" t="s">
        <v>56</v>
      </c>
      <c r="B24" s="62">
        <v>2</v>
      </c>
      <c r="C24" s="62">
        <v>2</v>
      </c>
      <c r="D24" s="79">
        <f t="shared" si="0"/>
        <v>341.24584615384612</v>
      </c>
    </row>
    <row r="25" spans="1:4" x14ac:dyDescent="0.35">
      <c r="A25" s="78" t="s">
        <v>19</v>
      </c>
      <c r="B25" s="62">
        <v>2</v>
      </c>
      <c r="C25" s="62">
        <v>2</v>
      </c>
      <c r="D25" s="79">
        <f t="shared" si="0"/>
        <v>341.24584615384612</v>
      </c>
    </row>
    <row r="26" spans="1:4" x14ac:dyDescent="0.35">
      <c r="A26" s="78" t="s">
        <v>57</v>
      </c>
      <c r="B26" s="62">
        <v>2</v>
      </c>
      <c r="C26" s="62">
        <v>3</v>
      </c>
      <c r="D26" s="79">
        <f t="shared" si="0"/>
        <v>409.56390865384611</v>
      </c>
    </row>
    <row r="27" spans="1:4" x14ac:dyDescent="0.35">
      <c r="A27" s="78" t="s">
        <v>20</v>
      </c>
      <c r="B27" s="62">
        <v>2</v>
      </c>
      <c r="C27" s="62">
        <v>3</v>
      </c>
      <c r="D27" s="79">
        <f t="shared" si="0"/>
        <v>409.56390865384611</v>
      </c>
    </row>
  </sheetData>
  <mergeCells count="3">
    <mergeCell ref="B4:C4"/>
    <mergeCell ref="D4:E4"/>
    <mergeCell ref="B7:C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AD6CC-8F88-4E3F-A8FD-279548C7574F}">
  <dimension ref="A1:E16"/>
  <sheetViews>
    <sheetView workbookViewId="0">
      <selection activeCell="C3" sqref="C3"/>
    </sheetView>
  </sheetViews>
  <sheetFormatPr defaultRowHeight="14.5" x14ac:dyDescent="0.35"/>
  <cols>
    <col min="4" max="4" width="10.36328125" customWidth="1"/>
  </cols>
  <sheetData>
    <row r="1" spans="1:5" x14ac:dyDescent="0.35">
      <c r="A1" s="44"/>
      <c r="B1" s="44"/>
      <c r="C1" s="45" t="s">
        <v>29</v>
      </c>
      <c r="D1" s="44"/>
      <c r="E1" s="44"/>
    </row>
    <row r="2" spans="1:5" x14ac:dyDescent="0.35">
      <c r="A2" s="44"/>
      <c r="B2" s="45" t="s">
        <v>30</v>
      </c>
      <c r="C2" s="45" t="s">
        <v>31</v>
      </c>
      <c r="D2" s="45" t="s">
        <v>32</v>
      </c>
      <c r="E2" s="45" t="s">
        <v>33</v>
      </c>
    </row>
    <row r="3" spans="1:5" x14ac:dyDescent="0.35">
      <c r="A3" s="44"/>
      <c r="B3" s="46">
        <v>58.325798076923071</v>
      </c>
      <c r="C3" s="46">
        <v>70.690961538461536</v>
      </c>
      <c r="D3" s="46">
        <v>88.633903846153842</v>
      </c>
      <c r="E3" s="46">
        <v>108.35645192307692</v>
      </c>
    </row>
    <row r="4" spans="1:5" x14ac:dyDescent="0.35">
      <c r="A4" s="44" t="s">
        <v>34</v>
      </c>
      <c r="B4" s="115">
        <v>64.510000000000005</v>
      </c>
      <c r="C4" s="115"/>
      <c r="D4" s="115">
        <v>98.5</v>
      </c>
      <c r="E4" s="115"/>
    </row>
    <row r="5" spans="1:5" x14ac:dyDescent="0.35">
      <c r="A5" s="44"/>
      <c r="B5" s="44"/>
      <c r="C5" s="44"/>
      <c r="D5" s="44"/>
      <c r="E5" s="44"/>
    </row>
    <row r="6" spans="1:5" ht="15" thickBot="1" x14ac:dyDescent="0.4">
      <c r="A6" s="44"/>
      <c r="B6" s="44"/>
      <c r="C6" s="44"/>
      <c r="D6" s="44"/>
      <c r="E6" s="44"/>
    </row>
    <row r="7" spans="1:5" x14ac:dyDescent="0.35">
      <c r="A7" s="47"/>
      <c r="B7" s="116" t="s">
        <v>35</v>
      </c>
      <c r="C7" s="116"/>
      <c r="D7" s="48"/>
      <c r="E7" s="44"/>
    </row>
    <row r="8" spans="1:5" x14ac:dyDescent="0.35">
      <c r="A8" s="49"/>
      <c r="B8" s="50" t="s">
        <v>36</v>
      </c>
      <c r="C8" s="50" t="s">
        <v>37</v>
      </c>
      <c r="D8" s="51" t="s">
        <v>38</v>
      </c>
      <c r="E8" s="44"/>
    </row>
    <row r="9" spans="1:5" x14ac:dyDescent="0.35">
      <c r="A9" s="52" t="s">
        <v>22</v>
      </c>
      <c r="B9" s="53">
        <v>2</v>
      </c>
      <c r="C9" s="53">
        <v>0</v>
      </c>
      <c r="D9" s="54">
        <v>196.99</v>
      </c>
      <c r="E9" s="44"/>
    </row>
    <row r="10" spans="1:5" x14ac:dyDescent="0.35">
      <c r="A10" s="49" t="s">
        <v>23</v>
      </c>
      <c r="B10" s="53">
        <v>2</v>
      </c>
      <c r="C10" s="53">
        <v>0</v>
      </c>
      <c r="D10" s="54">
        <v>196.99</v>
      </c>
      <c r="E10" s="44"/>
    </row>
    <row r="11" spans="1:5" x14ac:dyDescent="0.35">
      <c r="A11" s="49" t="s">
        <v>39</v>
      </c>
      <c r="B11" s="53">
        <v>2</v>
      </c>
      <c r="C11" s="53">
        <v>2</v>
      </c>
      <c r="D11" s="54">
        <v>326.01</v>
      </c>
      <c r="E11" s="44"/>
    </row>
    <row r="12" spans="1:5" x14ac:dyDescent="0.35">
      <c r="A12" s="49" t="s">
        <v>40</v>
      </c>
      <c r="B12" s="53">
        <v>2</v>
      </c>
      <c r="C12" s="53">
        <v>1</v>
      </c>
      <c r="D12" s="54">
        <v>261.5</v>
      </c>
      <c r="E12" s="44"/>
    </row>
    <row r="13" spans="1:5" x14ac:dyDescent="0.35">
      <c r="A13" s="49" t="s">
        <v>24</v>
      </c>
      <c r="B13" s="53">
        <v>2</v>
      </c>
      <c r="C13" s="53">
        <v>1</v>
      </c>
      <c r="D13" s="54">
        <v>261.5</v>
      </c>
      <c r="E13" s="44"/>
    </row>
    <row r="14" spans="1:5" x14ac:dyDescent="0.35">
      <c r="A14" s="49" t="s">
        <v>25</v>
      </c>
      <c r="B14" s="53">
        <v>2</v>
      </c>
      <c r="C14" s="53">
        <v>2</v>
      </c>
      <c r="D14" s="54">
        <v>326.01</v>
      </c>
      <c r="E14" s="44"/>
    </row>
    <row r="15" spans="1:5" x14ac:dyDescent="0.35">
      <c r="A15" s="49" t="s">
        <v>26</v>
      </c>
      <c r="B15" s="53">
        <v>2</v>
      </c>
      <c r="C15" s="53">
        <v>1</v>
      </c>
      <c r="D15" s="54">
        <v>261.5</v>
      </c>
      <c r="E15" s="44"/>
    </row>
    <row r="16" spans="1:5" ht="15" thickBot="1" x14ac:dyDescent="0.4">
      <c r="A16" s="55" t="s">
        <v>41</v>
      </c>
      <c r="B16" s="56">
        <v>2</v>
      </c>
      <c r="C16" s="56">
        <v>1</v>
      </c>
      <c r="D16" s="57">
        <v>261.5</v>
      </c>
      <c r="E16" s="44"/>
    </row>
  </sheetData>
  <mergeCells count="3">
    <mergeCell ref="B4:C4"/>
    <mergeCell ref="D4:E4"/>
    <mergeCell ref="B7:C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8B352-4C99-4771-A49E-C53B0E3FE56F}">
  <dimension ref="A1:E16"/>
  <sheetViews>
    <sheetView workbookViewId="0">
      <selection activeCell="I21" sqref="I21"/>
    </sheetView>
  </sheetViews>
  <sheetFormatPr defaultRowHeight="14.5" x14ac:dyDescent="0.35"/>
  <cols>
    <col min="4" max="4" width="11" bestFit="1" customWidth="1"/>
  </cols>
  <sheetData>
    <row r="1" spans="1:5" x14ac:dyDescent="0.35">
      <c r="C1" s="58" t="s">
        <v>29</v>
      </c>
    </row>
    <row r="2" spans="1:5" x14ac:dyDescent="0.35">
      <c r="B2" s="58" t="s">
        <v>30</v>
      </c>
      <c r="C2" s="58" t="s">
        <v>31</v>
      </c>
      <c r="D2" s="58" t="s">
        <v>32</v>
      </c>
      <c r="E2" s="58" t="s">
        <v>33</v>
      </c>
    </row>
    <row r="3" spans="1:5" x14ac:dyDescent="0.35">
      <c r="B3" s="68">
        <v>62.14</v>
      </c>
      <c r="C3" s="68">
        <v>74.5</v>
      </c>
      <c r="D3" s="68">
        <v>92.44</v>
      </c>
      <c r="E3" s="68">
        <v>112.17</v>
      </c>
    </row>
    <row r="4" spans="1:5" x14ac:dyDescent="0.35">
      <c r="A4" t="s">
        <v>34</v>
      </c>
      <c r="B4" s="117">
        <v>68.319999999999993</v>
      </c>
      <c r="C4" s="117"/>
      <c r="D4" s="117">
        <v>102.3</v>
      </c>
      <c r="E4" s="117"/>
    </row>
    <row r="6" spans="1:5" ht="15" thickBot="1" x14ac:dyDescent="0.4"/>
    <row r="7" spans="1:5" x14ac:dyDescent="0.35">
      <c r="A7" s="59"/>
      <c r="B7" s="116" t="s">
        <v>35</v>
      </c>
      <c r="C7" s="116"/>
      <c r="D7" s="60"/>
    </row>
    <row r="8" spans="1:5" x14ac:dyDescent="0.35">
      <c r="A8" s="61"/>
      <c r="B8" s="62" t="s">
        <v>36</v>
      </c>
      <c r="C8" s="62" t="s">
        <v>37</v>
      </c>
      <c r="D8" s="51" t="s">
        <v>38</v>
      </c>
    </row>
    <row r="9" spans="1:5" x14ac:dyDescent="0.35">
      <c r="A9" s="52" t="s">
        <v>22</v>
      </c>
      <c r="B9" s="63">
        <v>2</v>
      </c>
      <c r="C9" s="63">
        <v>0</v>
      </c>
      <c r="D9" s="64">
        <v>204.61</v>
      </c>
    </row>
    <row r="10" spans="1:5" x14ac:dyDescent="0.35">
      <c r="A10" s="61" t="s">
        <v>23</v>
      </c>
      <c r="B10" s="63">
        <v>2</v>
      </c>
      <c r="C10" s="63">
        <v>0</v>
      </c>
      <c r="D10" s="64">
        <v>204.61</v>
      </c>
    </row>
    <row r="11" spans="1:5" x14ac:dyDescent="0.35">
      <c r="A11" s="61" t="s">
        <v>39</v>
      </c>
      <c r="B11" s="63">
        <v>2</v>
      </c>
      <c r="C11" s="63">
        <v>2</v>
      </c>
      <c r="D11" s="64">
        <v>341.25</v>
      </c>
    </row>
    <row r="12" spans="1:5" x14ac:dyDescent="0.35">
      <c r="A12" s="61" t="s">
        <v>40</v>
      </c>
      <c r="B12" s="63">
        <v>2</v>
      </c>
      <c r="C12" s="63">
        <v>1</v>
      </c>
      <c r="D12" s="64">
        <v>272.93</v>
      </c>
    </row>
    <row r="13" spans="1:5" x14ac:dyDescent="0.35">
      <c r="A13" s="61" t="s">
        <v>24</v>
      </c>
      <c r="B13" s="63">
        <v>2</v>
      </c>
      <c r="C13" s="63">
        <v>1</v>
      </c>
      <c r="D13" s="64">
        <v>272.93</v>
      </c>
    </row>
    <row r="14" spans="1:5" x14ac:dyDescent="0.35">
      <c r="A14" s="61" t="s">
        <v>25</v>
      </c>
      <c r="B14" s="63">
        <v>2</v>
      </c>
      <c r="C14" s="63">
        <v>2</v>
      </c>
      <c r="D14" s="64">
        <v>341.25</v>
      </c>
    </row>
    <row r="15" spans="1:5" x14ac:dyDescent="0.35">
      <c r="A15" s="61" t="s">
        <v>26</v>
      </c>
      <c r="B15" s="63">
        <v>2</v>
      </c>
      <c r="C15" s="63">
        <v>1</v>
      </c>
      <c r="D15" s="64">
        <v>272.93</v>
      </c>
    </row>
    <row r="16" spans="1:5" ht="15" thickBot="1" x14ac:dyDescent="0.4">
      <c r="A16" s="65" t="s">
        <v>41</v>
      </c>
      <c r="B16" s="66">
        <v>2</v>
      </c>
      <c r="C16" s="66">
        <v>1</v>
      </c>
      <c r="D16" s="67">
        <v>272.93</v>
      </c>
    </row>
  </sheetData>
  <mergeCells count="3">
    <mergeCell ref="B4:C4"/>
    <mergeCell ref="D4:E4"/>
    <mergeCell ref="B7:C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FY25 Army Aviation Reimb Rates</vt:lpstr>
      <vt:lpstr>FY25 O&amp;M Breakout</vt:lpstr>
      <vt:lpstr>FY25 RW MilPers</vt:lpstr>
      <vt:lpstr>FY25 RW MilPersFMS</vt:lpstr>
      <vt:lpstr>FY25 FW MilPers</vt:lpstr>
      <vt:lpstr>FY25 FW MilPersFMS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Carson, Ronako N CIV USARMY HQDA ASA FM (USA)</dc:creator>
  <cp:lastModifiedBy>Carson, Ronako N CIV USARMY HQDA ASA FM (USA)</cp:lastModifiedBy>
  <dcterms:created xsi:type="dcterms:W3CDTF">2024-10-10T17:28:54Z</dcterms:created>
  <dcterms:modified xsi:type="dcterms:W3CDTF">2024-10-10T20:58:15Z</dcterms:modified>
</cp:coreProperties>
</file>